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sch\Pictures\HP-Bilder und Materialien\für euch\D_Lehrgangsförderung\"/>
    </mc:Choice>
  </mc:AlternateContent>
  <xr:revisionPtr revIDLastSave="0" documentId="8_{DE946A79-EBD0-477C-9083-0895FC40B256}" xr6:coauthVersionLast="36" xr6:coauthVersionMax="36" xr10:uidLastSave="{00000000-0000-0000-0000-000000000000}"/>
  <bookViews>
    <workbookView xWindow="0" yWindow="0" windowWidth="23040" windowHeight="8940" tabRatio="500" xr2:uid="{00000000-000D-0000-FFFF-FFFF00000000}"/>
  </bookViews>
  <sheets>
    <sheet name="Zuschuss-Berechnung" sheetId="1" r:id="rId1"/>
    <sheet name="_Tabelle" sheetId="2" state="hidden" r:id="rId2"/>
    <sheet name="_Berechnungen" sheetId="3" state="hidden" r:id="rId3"/>
    <sheet name="Druckformat" sheetId="4" r:id="rId4"/>
  </sheets>
  <definedNames>
    <definedName name="Fahrtkosten">#REF!</definedName>
    <definedName name="Personalkosten">#REF!</definedName>
    <definedName name="Sachkosten">#REF!</definedName>
    <definedName name="Teilnehmer_innen_Kosten">#REF!</definedName>
  </definedNames>
  <calcPr calcId="19102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24" i="4" l="1"/>
  <c r="G22" i="4"/>
  <c r="G20" i="4"/>
  <c r="G18" i="4"/>
  <c r="G15" i="4"/>
  <c r="E35" i="3"/>
  <c r="B8" i="3"/>
  <c r="C37" i="3" s="1"/>
  <c r="B7" i="3"/>
  <c r="B6" i="3"/>
  <c r="B5" i="3"/>
  <c r="B4" i="3"/>
  <c r="A15" i="3" s="1"/>
  <c r="D18" i="1"/>
  <c r="F32" i="4" s="1"/>
  <c r="C18" i="1"/>
  <c r="E32" i="4" s="1"/>
  <c r="H19" i="3" l="1"/>
  <c r="G18" i="3"/>
  <c r="F17" i="3"/>
  <c r="E16" i="3"/>
  <c r="D15" i="3"/>
  <c r="F19" i="3"/>
  <c r="D17" i="3"/>
  <c r="C16" i="3"/>
  <c r="H16" i="3"/>
  <c r="G19" i="3"/>
  <c r="F18" i="3"/>
  <c r="E17" i="3"/>
  <c r="D16" i="3"/>
  <c r="C15" i="3"/>
  <c r="I32" i="3" s="1"/>
  <c r="E18" i="3"/>
  <c r="C19" i="3"/>
  <c r="C24" i="3" s="1"/>
  <c r="B30" i="3" s="1"/>
  <c r="I17" i="3"/>
  <c r="G15" i="3"/>
  <c r="I19" i="3"/>
  <c r="E15" i="3"/>
  <c r="E19" i="3"/>
  <c r="D18" i="3"/>
  <c r="C17" i="3"/>
  <c r="I15" i="3"/>
  <c r="F16" i="3"/>
  <c r="D19" i="3"/>
  <c r="C18" i="3"/>
  <c r="I16" i="3"/>
  <c r="H15" i="3"/>
  <c r="H18" i="3"/>
  <c r="I18" i="3"/>
  <c r="H17" i="3"/>
  <c r="G16" i="3"/>
  <c r="F15" i="3"/>
  <c r="G17" i="3"/>
  <c r="I37" i="3"/>
  <c r="E19" i="1" s="1"/>
  <c r="G34" i="4" s="1"/>
  <c r="C39" i="3"/>
  <c r="G30" i="3" l="1"/>
  <c r="E30" i="3"/>
  <c r="F30" i="3"/>
  <c r="E34" i="3" s="1"/>
  <c r="G35" i="3" s="1"/>
  <c r="D30" i="3"/>
  <c r="C30" i="3"/>
  <c r="I30" i="3"/>
  <c r="H30" i="3"/>
  <c r="I35" i="3"/>
  <c r="E18" i="1" s="1"/>
  <c r="G32" i="4" s="1"/>
  <c r="E17" i="1"/>
  <c r="G30" i="4" s="1"/>
  <c r="I39" i="3"/>
  <c r="E20" i="1" s="1"/>
  <c r="G36" i="4" s="1"/>
  <c r="I41" i="3" l="1"/>
  <c r="E22" i="1" s="1"/>
  <c r="F38" i="4" s="1"/>
</calcChain>
</file>

<file path=xl/sharedStrings.xml><?xml version="1.0" encoding="utf-8"?>
<sst xmlns="http://schemas.openxmlformats.org/spreadsheetml/2006/main" count="86" uniqueCount="56">
  <si>
    <t>Berechnung der Zuschuss-Höhe für D-Lehrgänge</t>
  </si>
  <si>
    <t xml:space="preserve">Stand: Mai 2019 </t>
  </si>
  <si>
    <t xml:space="preserve">Angaben </t>
  </si>
  <si>
    <t>Lehrgang</t>
  </si>
  <si>
    <t>LehrgangsteilnehmerInnen</t>
  </si>
  <si>
    <t xml:space="preserve">Anzahl </t>
  </si>
  <si>
    <t>PrüfungsteilnehmerInnen</t>
  </si>
  <si>
    <t>Dozenten-Stunden  (à 45 Minuten, ohne Prüfung)</t>
  </si>
  <si>
    <t>Verwendung Lehrgangshefte LMJ-RLP</t>
  </si>
  <si>
    <t>ja/nein</t>
  </si>
  <si>
    <t>ja</t>
  </si>
  <si>
    <t>Berechnung der Zuschuss-Höhe</t>
  </si>
  <si>
    <t>Modul Sockelbetrag</t>
  </si>
  <si>
    <t>Modul Unterrichtsstunden</t>
  </si>
  <si>
    <t>Modul Lehrgangshefte</t>
  </si>
  <si>
    <t>Modul Prüfungen</t>
  </si>
  <si>
    <t>Zuschuss gesamt</t>
  </si>
  <si>
    <t xml:space="preserve">Hinweis: </t>
  </si>
  <si>
    <t>Der Zuschuss kann nur dann in voller Höhe ausgezahlt werden, wenn hierdurch keine „Überfinanzierung“ des Lehrgangs entsteht.</t>
  </si>
  <si>
    <t>Bei der Antragstellung sind daher die tatsächlichen Ausgaben und die erhaltenen Zuschüsse und Zuwendungen Dritter anzugeben.</t>
  </si>
  <si>
    <t>Stufe</t>
  </si>
  <si>
    <t>TN von</t>
  </si>
  <si>
    <t>TN bis</t>
  </si>
  <si>
    <t>Sockel</t>
  </si>
  <si>
    <t>Std. max</t>
  </si>
  <si>
    <t>Std.-Satz</t>
  </si>
  <si>
    <t>Hefte LMJ</t>
  </si>
  <si>
    <t>je Prüfung</t>
  </si>
  <si>
    <t>D1</t>
  </si>
  <si>
    <t>D2</t>
  </si>
  <si>
    <t>D3</t>
  </si>
  <si>
    <t>1. Datenübernahme</t>
  </si>
  <si>
    <t>TN Lehrgang</t>
  </si>
  <si>
    <t>TN Prüfung</t>
  </si>
  <si>
    <t>Doz-Stunden</t>
  </si>
  <si>
    <t>2. Zutreffende Tabelle</t>
  </si>
  <si>
    <t>3. Berechnungen Zuschuss</t>
  </si>
  <si>
    <t>3.1 Berechnung der Stufe</t>
  </si>
  <si>
    <t>3.2 zutreffende Werte</t>
  </si>
  <si>
    <t>3.3 Sockelbetrag</t>
  </si>
  <si>
    <t>3.4 Stundenbetrag</t>
  </si>
  <si>
    <t>max. Stunden</t>
  </si>
  <si>
    <t>tatsächl. Stunden</t>
  </si>
  <si>
    <t>3.5 Betrag Hefte</t>
  </si>
  <si>
    <t xml:space="preserve"> </t>
  </si>
  <si>
    <t>3.6 Prüfungsbetrag</t>
  </si>
  <si>
    <t>3.7 max. Gesamtzuschuss</t>
  </si>
  <si>
    <t>Landesmusikverband Rheinland-Pfalz</t>
  </si>
  <si>
    <t>Stand: Mai 2019</t>
  </si>
  <si>
    <t>Anzahl der LehrgangsteilnehmerInnen</t>
  </si>
  <si>
    <t>Anzahl der PrüfungsteilnehmerInnen</t>
  </si>
  <si>
    <t>Anzahl der Dozenten-Stunden  (à 45 Minuten, ohne Prüfung)</t>
  </si>
  <si>
    <t xml:space="preserve">Der Zuschuss kann nur dann in voller Höhe ausgezahlt werden, wenn hierdurch keine </t>
  </si>
  <si>
    <t>„Überfinanzierung“ des Lehrgangs entsteht.</t>
  </si>
  <si>
    <t xml:space="preserve">Bei der Antragstellung sind daher die tatsächlichen Ausgaben und die erhaltenen Zuschüsse </t>
  </si>
  <si>
    <t>und Zuwendungen Dritter anzugeben.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</si>
</sst>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#,##0.00&quot; €&quot;"/>
  </numFmts>
  <fonts count="18" x14ac:knownFonts="1">
    <font>
      <sz val="10"/>
      <name val="Arial"/>
      <family val="2"/>
      <charset val="1"/>
    </font>
    <font>
      <sz val="12"/>
      <name val="Times New Roman"/>
      <family val="1"/>
      <charset val="1"/>
    </font>
    <font>
      <b/>
      <sz val="32"/>
      <color rgb="FF0000CC"/>
      <name val="Times New Roman"/>
      <family val="1"/>
      <charset val="1"/>
    </font>
    <font>
      <b/>
      <sz val="14"/>
      <color rgb="FF0000CC"/>
      <name val="Times New Roman"/>
      <family val="1"/>
      <charset val="1"/>
    </font>
    <font>
      <b/>
      <sz val="18"/>
      <name val="Times New Roman"/>
      <family val="1"/>
      <charset val="1"/>
    </font>
    <font>
      <sz val="14"/>
      <name val="Times New Roman"/>
      <family val="1"/>
      <charset val="1"/>
    </font>
    <font>
      <b/>
      <sz val="20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sz val="10"/>
      <color rgb="FFCE181E"/>
      <name val="Arial"/>
      <family val="2"/>
      <charset val="1"/>
    </font>
    <font>
      <sz val="9"/>
      <name val="Times New Roman"/>
      <family val="1"/>
      <charset val="1"/>
    </font>
    <font>
      <b/>
      <sz val="13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66"/>
      </patternFill>
    </fill>
    <fill>
      <patternFill patternType="solid">
        <fgColor rgb="FFFFFFFF"/>
        <bgColor rgb="FFCCFFFF"/>
      </patternFill>
    </fill>
    <fill>
      <patternFill patternType="solid">
        <fgColor rgb="FFCCFF00"/>
        <bgColor rgb="FFFFFF00"/>
      </patternFill>
    </fill>
    <fill>
      <patternFill patternType="solid">
        <fgColor rgb="FFFFFF66"/>
        <bgColor rgb="FFFFFF99"/>
      </patternFill>
    </fill>
  </fills>
  <borders count="2">
    <border>
      <left/>
      <right/>
      <top/>
      <bottom/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 style="medium">
        <color rgb="FF0000CC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16" fillId="3" borderId="0" xfId="0" applyNumberFormat="1" applyFont="1" applyFill="1" applyBorder="1" applyAlignment="1">
      <alignment horizontal="right" vertical="center" indent="1"/>
    </xf>
    <xf numFmtId="0" fontId="1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 indent="15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indent="15"/>
    </xf>
    <xf numFmtId="0" fontId="7" fillId="2" borderId="0" xfId="0" applyFont="1" applyFill="1" applyAlignment="1" applyProtection="1">
      <alignment horizontal="left" vertical="top" indent="15"/>
    </xf>
    <xf numFmtId="164" fontId="8" fillId="2" borderId="0" xfId="0" applyNumberFormat="1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 indent="15"/>
    </xf>
    <xf numFmtId="164" fontId="4" fillId="2" borderId="0" xfId="0" applyNumberFormat="1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3" fillId="4" borderId="0" xfId="0" applyFont="1" applyFill="1" applyAlignment="1">
      <alignment horizontal="center"/>
    </xf>
    <xf numFmtId="0" fontId="14" fillId="0" borderId="0" xfId="0" applyFont="1"/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5" borderId="0" xfId="0" applyNumberFormat="1" applyFill="1"/>
    <xf numFmtId="164" fontId="13" fillId="5" borderId="0" xfId="0" applyNumberFormat="1" applyFont="1" applyFill="1"/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indent="4"/>
    </xf>
    <xf numFmtId="0" fontId="1" fillId="3" borderId="0" xfId="0" applyFont="1" applyFill="1" applyAlignment="1">
      <alignment horizontal="left" vertical="center" indent="13"/>
    </xf>
    <xf numFmtId="0" fontId="1" fillId="3" borderId="0" xfId="0" applyFont="1" applyFill="1" applyAlignment="1">
      <alignment horizontal="left" vertical="center" indent="15"/>
    </xf>
    <xf numFmtId="0" fontId="7" fillId="3" borderId="0" xfId="0" applyFont="1" applyFill="1"/>
    <xf numFmtId="0" fontId="7" fillId="3" borderId="0" xfId="0" applyFont="1" applyFill="1" applyAlignment="1">
      <alignment horizontal="left" vertical="center" indent="13"/>
    </xf>
    <xf numFmtId="164" fontId="1" fillId="3" borderId="0" xfId="0" applyNumberFormat="1" applyFont="1" applyFill="1" applyAlignment="1">
      <alignment horizontal="right" vertical="center" indent="1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indent="4"/>
    </xf>
    <xf numFmtId="0" fontId="17" fillId="3" borderId="0" xfId="0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CC"/>
      <rgbColor rgb="FFCC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6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44640</xdr:colOff>
      <xdr:row>0</xdr:row>
      <xdr:rowOff>57240</xdr:rowOff>
    </xdr:from>
    <xdr:to>
      <xdr:col>5</xdr:col>
      <xdr:colOff>1122480</xdr:colOff>
      <xdr:row>2</xdr:row>
      <xdr:rowOff>220680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602080" y="57240"/>
          <a:ext cx="1077840" cy="1077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501120</xdr:colOff>
      <xdr:row>0</xdr:row>
      <xdr:rowOff>86400</xdr:rowOff>
    </xdr:from>
    <xdr:to>
      <xdr:col>6</xdr:col>
      <xdr:colOff>893160</xdr:colOff>
      <xdr:row>6</xdr:row>
      <xdr:rowOff>133200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87120" y="86400"/>
          <a:ext cx="1077840" cy="10778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048576"/>
  <sheetViews>
    <sheetView tabSelected="1" zoomScaleNormal="100" workbookViewId="0">
      <selection activeCell="E5" sqref="E5"/>
    </sheetView>
  </sheetViews>
  <sheetFormatPr baseColWidth="10" defaultColWidth="8.88671875" defaultRowHeight="15.6" x14ac:dyDescent="0.25"/>
  <cols>
    <col min="1" max="1" width="20.44140625" style="6" customWidth="1"/>
    <col min="2" max="2" width="87.6640625" style="6" customWidth="1"/>
    <col min="3" max="3" width="17.77734375" style="6" customWidth="1"/>
    <col min="4" max="4" width="19.88671875" style="6" customWidth="1"/>
    <col min="5" max="5" width="18.109375" style="7" customWidth="1"/>
    <col min="6" max="6" width="20.44140625" style="6" customWidth="1"/>
    <col min="7" max="1025" width="18.109375" style="6" customWidth="1"/>
  </cols>
  <sheetData>
    <row r="1" spans="1:6" ht="32.25" customHeight="1" x14ac:dyDescent="0.25">
      <c r="A1" s="8"/>
      <c r="B1" s="8"/>
      <c r="C1" s="8"/>
      <c r="D1" s="8"/>
      <c r="E1" s="9"/>
      <c r="F1" s="8"/>
    </row>
    <row r="2" spans="1:6" ht="39.75" customHeight="1" x14ac:dyDescent="0.25">
      <c r="A2" s="8"/>
      <c r="B2" s="5" t="s">
        <v>0</v>
      </c>
      <c r="C2" s="5"/>
      <c r="D2" s="5"/>
      <c r="E2" s="5"/>
      <c r="F2" s="8"/>
    </row>
    <row r="3" spans="1:6" ht="25.5" customHeight="1" x14ac:dyDescent="0.25">
      <c r="A3" s="8"/>
      <c r="B3" s="4" t="s">
        <v>1</v>
      </c>
      <c r="C3" s="4"/>
      <c r="D3" s="4"/>
      <c r="E3" s="4"/>
      <c r="F3" s="8"/>
    </row>
    <row r="4" spans="1:6" ht="22.5" customHeight="1" x14ac:dyDescent="0.25">
      <c r="A4" s="8"/>
      <c r="B4" s="8"/>
      <c r="C4" s="8"/>
      <c r="D4" s="8"/>
      <c r="E4" s="9"/>
      <c r="F4" s="8"/>
    </row>
    <row r="5" spans="1:6" ht="22.5" customHeight="1" x14ac:dyDescent="0.25">
      <c r="A5" s="8"/>
      <c r="B5" s="10" t="s">
        <v>2</v>
      </c>
      <c r="C5" s="8"/>
      <c r="D5" s="11" t="s">
        <v>3</v>
      </c>
      <c r="E5" s="12"/>
      <c r="F5" s="8"/>
    </row>
    <row r="6" spans="1:6" ht="9.75" customHeight="1" x14ac:dyDescent="0.25">
      <c r="A6" s="8"/>
      <c r="B6" s="8"/>
      <c r="C6" s="8"/>
      <c r="D6" s="11"/>
      <c r="E6" s="13"/>
      <c r="F6" s="8"/>
    </row>
    <row r="7" spans="1:6" ht="22.5" customHeight="1" x14ac:dyDescent="0.25">
      <c r="A7" s="8"/>
      <c r="B7" s="14" t="s">
        <v>4</v>
      </c>
      <c r="C7" s="8"/>
      <c r="D7" s="11" t="s">
        <v>5</v>
      </c>
      <c r="E7" s="15"/>
      <c r="F7" s="8"/>
    </row>
    <row r="8" spans="1:6" ht="9.75" customHeight="1" x14ac:dyDescent="0.25">
      <c r="A8" s="8"/>
      <c r="B8" s="16"/>
      <c r="C8" s="8"/>
      <c r="D8" s="11"/>
      <c r="E8" s="13"/>
      <c r="F8" s="8"/>
    </row>
    <row r="9" spans="1:6" ht="22.5" customHeight="1" x14ac:dyDescent="0.25">
      <c r="A9" s="8"/>
      <c r="B9" s="14" t="s">
        <v>6</v>
      </c>
      <c r="C9" s="8"/>
      <c r="D9" s="11" t="s">
        <v>5</v>
      </c>
      <c r="E9" s="15"/>
      <c r="F9" s="8"/>
    </row>
    <row r="10" spans="1:6" ht="9.75" customHeight="1" x14ac:dyDescent="0.25">
      <c r="A10" s="8"/>
      <c r="B10" s="16"/>
      <c r="C10" s="8"/>
      <c r="D10" s="11"/>
      <c r="E10" s="13"/>
      <c r="F10" s="8"/>
    </row>
    <row r="11" spans="1:6" ht="22.5" customHeight="1" x14ac:dyDescent="0.25">
      <c r="A11" s="8"/>
      <c r="B11" s="14" t="s">
        <v>7</v>
      </c>
      <c r="C11" s="8"/>
      <c r="D11" s="11" t="s">
        <v>5</v>
      </c>
      <c r="E11" s="15"/>
      <c r="F11" s="8"/>
    </row>
    <row r="12" spans="1:6" ht="9.75" customHeight="1" x14ac:dyDescent="0.25">
      <c r="A12" s="8"/>
      <c r="B12" s="17"/>
      <c r="C12" s="8"/>
      <c r="D12" s="11"/>
      <c r="E12" s="13"/>
      <c r="F12" s="8"/>
    </row>
    <row r="13" spans="1:6" ht="22.5" customHeight="1" x14ac:dyDescent="0.25">
      <c r="A13" s="8"/>
      <c r="B13" s="14" t="s">
        <v>8</v>
      </c>
      <c r="C13" s="8"/>
      <c r="D13" s="11" t="s">
        <v>9</v>
      </c>
      <c r="E13" s="15" t="s">
        <v>10</v>
      </c>
      <c r="F13" s="8"/>
    </row>
    <row r="14" spans="1:6" ht="22.5" customHeight="1" x14ac:dyDescent="0.25">
      <c r="A14" s="8"/>
      <c r="B14" s="8"/>
      <c r="C14" s="8"/>
      <c r="D14" s="8"/>
      <c r="E14" s="9"/>
      <c r="F14" s="8"/>
    </row>
    <row r="15" spans="1:6" ht="22.5" customHeight="1" x14ac:dyDescent="0.25">
      <c r="A15" s="8"/>
      <c r="B15" s="10" t="s">
        <v>11</v>
      </c>
      <c r="C15" s="8"/>
      <c r="D15" s="8"/>
      <c r="E15" s="9"/>
      <c r="F15" s="8"/>
    </row>
    <row r="16" spans="1:6" ht="22.5" customHeight="1" x14ac:dyDescent="0.25">
      <c r="A16" s="8"/>
      <c r="B16" s="8"/>
      <c r="C16" s="8"/>
      <c r="D16" s="8"/>
      <c r="E16" s="9"/>
      <c r="F16" s="8"/>
    </row>
    <row r="17" spans="1:6" ht="22.5" customHeight="1" x14ac:dyDescent="0.25">
      <c r="A17" s="8"/>
      <c r="B17" s="14" t="s">
        <v>12</v>
      </c>
      <c r="C17" s="8"/>
      <c r="D17" s="8"/>
      <c r="E17" s="18">
        <f>_Berechnungen!I32</f>
        <v>0</v>
      </c>
      <c r="F17" s="8"/>
    </row>
    <row r="18" spans="1:6" ht="22.5" customHeight="1" x14ac:dyDescent="0.25">
      <c r="A18" s="8"/>
      <c r="B18" s="14" t="s">
        <v>13</v>
      </c>
      <c r="C18" s="19" t="str">
        <f>IF($E$11=0,"",IF(_Berechnungen!$B$7&gt;_Berechnungen!$E$34,"begrenzt auf",""))</f>
        <v/>
      </c>
      <c r="D18" s="19" t="str">
        <f>IF($E$11=0,"",IF(_Berechnungen!$B$7&gt;_Berechnungen!$E$34,_Berechnungen!G35,""))</f>
        <v/>
      </c>
      <c r="E18" s="18">
        <f>_Berechnungen!I35</f>
        <v>0</v>
      </c>
      <c r="F18" s="8"/>
    </row>
    <row r="19" spans="1:6" ht="22.5" customHeight="1" x14ac:dyDescent="0.25">
      <c r="A19" s="8"/>
      <c r="B19" s="14" t="s">
        <v>14</v>
      </c>
      <c r="C19" s="8"/>
      <c r="D19" s="8"/>
      <c r="E19" s="18">
        <f>_Berechnungen!I37</f>
        <v>0</v>
      </c>
      <c r="F19" s="8"/>
    </row>
    <row r="20" spans="1:6" ht="22.5" customHeight="1" x14ac:dyDescent="0.25">
      <c r="A20" s="8"/>
      <c r="B20" s="14" t="s">
        <v>15</v>
      </c>
      <c r="C20" s="8"/>
      <c r="D20" s="8"/>
      <c r="E20" s="18">
        <f>_Berechnungen!I39</f>
        <v>0</v>
      </c>
      <c r="F20" s="8"/>
    </row>
    <row r="21" spans="1:6" ht="22.5" customHeight="1" x14ac:dyDescent="0.25">
      <c r="A21" s="8"/>
      <c r="B21" s="8"/>
      <c r="C21" s="8"/>
      <c r="D21" s="8"/>
      <c r="E21" s="20"/>
      <c r="F21" s="8"/>
    </row>
    <row r="22" spans="1:6" ht="22.5" customHeight="1" x14ac:dyDescent="0.25">
      <c r="A22" s="8"/>
      <c r="B22" s="21" t="s">
        <v>16</v>
      </c>
      <c r="C22" s="8"/>
      <c r="D22" s="8"/>
      <c r="E22" s="22">
        <f>_Berechnungen!I41</f>
        <v>0</v>
      </c>
      <c r="F22" s="8"/>
    </row>
    <row r="23" spans="1:6" ht="22.5" customHeight="1" x14ac:dyDescent="0.25">
      <c r="A23" s="8"/>
      <c r="B23" s="8"/>
      <c r="C23" s="8"/>
      <c r="D23" s="8"/>
      <c r="E23" s="9"/>
      <c r="F23" s="8"/>
    </row>
    <row r="24" spans="1:6" ht="14.25" customHeight="1" x14ac:dyDescent="0.25">
      <c r="A24" s="8"/>
      <c r="B24" s="23" t="s">
        <v>17</v>
      </c>
      <c r="C24" s="8"/>
      <c r="D24" s="8"/>
      <c r="E24" s="9"/>
      <c r="F24" s="8"/>
    </row>
    <row r="25" spans="1:6" ht="14.25" customHeight="1" x14ac:dyDescent="0.25">
      <c r="A25" s="8"/>
      <c r="B25" s="24" t="s">
        <v>18</v>
      </c>
      <c r="C25" s="8"/>
      <c r="D25" s="8"/>
      <c r="E25" s="9"/>
      <c r="F25" s="8"/>
    </row>
    <row r="26" spans="1:6" ht="14.25" customHeight="1" x14ac:dyDescent="0.25">
      <c r="A26" s="8"/>
      <c r="B26" s="24" t="s">
        <v>19</v>
      </c>
      <c r="C26" s="8"/>
      <c r="D26" s="8"/>
      <c r="E26" s="9"/>
      <c r="F26" s="8"/>
    </row>
    <row r="27" spans="1:6" ht="14.25" customHeight="1" x14ac:dyDescent="0.25">
      <c r="A27" s="8"/>
      <c r="B27" s="24"/>
      <c r="C27" s="8"/>
      <c r="D27" s="8"/>
      <c r="E27" s="9"/>
      <c r="F27" s="8"/>
    </row>
    <row r="28" spans="1:6" ht="14.25" customHeight="1" x14ac:dyDescent="0.25">
      <c r="A28" s="8"/>
      <c r="B28" s="24"/>
      <c r="C28" s="8"/>
      <c r="D28" s="8"/>
      <c r="E28" s="9"/>
      <c r="F28" s="8"/>
    </row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sheetProtection password="9170" sheet="1" objects="1" scenarios="1" selectLockedCells="1"/>
  <mergeCells count="2">
    <mergeCell ref="B2:E2"/>
    <mergeCell ref="B3:E3"/>
  </mergeCells>
  <dataValidations count="2">
    <dataValidation type="list" operator="equal" allowBlank="1" showInputMessage="1" showErrorMessage="1" promptTitle="Art des D-Lehrgangs" sqref="E5" xr:uid="{00000000-0002-0000-0000-000000000000}">
      <formula1>"D1,D2,D3"</formula1>
      <formula2>0</formula2>
    </dataValidation>
    <dataValidation type="list" operator="equal" allowBlank="1" showErrorMessage="1" sqref="E13" xr:uid="{00000000-0002-0000-0000-000001000000}">
      <formula1>"ja,nein"</formula1>
      <formula2>0</formula2>
    </dataValidation>
  </dataValidations>
  <pageMargins left="0.78749999999999998" right="0.78749999999999998" top="0.88611111111111096" bottom="0.88611111111111096" header="0.51180555555555496" footer="0.51180555555555496"/>
  <pageSetup paperSize="9" orientation="landscape" useFirstPageNumber="1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20"/>
  <sheetViews>
    <sheetView zoomScaleNormal="100" workbookViewId="0">
      <selection activeCell="E21" sqref="E21"/>
    </sheetView>
  </sheetViews>
  <sheetFormatPr baseColWidth="10" defaultColWidth="8.88671875" defaultRowHeight="13.2" x14ac:dyDescent="0.25"/>
  <cols>
    <col min="1" max="1025" width="2.88671875" style="25" customWidth="1"/>
  </cols>
  <sheetData>
    <row r="2" spans="1:9" x14ac:dyDescent="0.25">
      <c r="B2" s="25" t="s">
        <v>20</v>
      </c>
      <c r="C2" s="25" t="s">
        <v>21</v>
      </c>
      <c r="D2" s="25" t="s">
        <v>22</v>
      </c>
      <c r="E2" s="25" t="s">
        <v>23</v>
      </c>
      <c r="F2" s="25" t="s">
        <v>24</v>
      </c>
      <c r="G2" s="25" t="s">
        <v>25</v>
      </c>
      <c r="H2" s="25" t="s">
        <v>26</v>
      </c>
      <c r="I2" s="25" t="s">
        <v>27</v>
      </c>
    </row>
    <row r="4" spans="1:9" ht="14.4" x14ac:dyDescent="0.3">
      <c r="A4" s="26" t="s">
        <v>28</v>
      </c>
      <c r="B4" s="27">
        <v>0</v>
      </c>
      <c r="C4" s="28">
        <v>3</v>
      </c>
      <c r="D4" s="29">
        <v>8</v>
      </c>
      <c r="E4" s="30">
        <v>50</v>
      </c>
      <c r="F4" s="31">
        <v>18</v>
      </c>
      <c r="G4" s="30">
        <v>10</v>
      </c>
      <c r="H4" s="30">
        <v>5</v>
      </c>
      <c r="I4" s="30">
        <v>6</v>
      </c>
    </row>
    <row r="5" spans="1:9" ht="14.4" x14ac:dyDescent="0.3">
      <c r="A5" s="32"/>
      <c r="B5" s="27">
        <v>1</v>
      </c>
      <c r="C5" s="28">
        <v>9</v>
      </c>
      <c r="D5" s="29">
        <v>16</v>
      </c>
      <c r="E5" s="30">
        <v>100</v>
      </c>
      <c r="F5" s="31">
        <v>35</v>
      </c>
      <c r="G5" s="30">
        <v>10</v>
      </c>
      <c r="H5" s="30">
        <v>5</v>
      </c>
      <c r="I5" s="30">
        <v>6</v>
      </c>
    </row>
    <row r="6" spans="1:9" ht="14.4" x14ac:dyDescent="0.3">
      <c r="A6" s="32"/>
      <c r="B6" s="27">
        <v>2</v>
      </c>
      <c r="C6" s="28">
        <v>17</v>
      </c>
      <c r="D6" s="29">
        <v>24</v>
      </c>
      <c r="E6" s="30">
        <v>150</v>
      </c>
      <c r="F6" s="31">
        <v>42</v>
      </c>
      <c r="G6" s="30">
        <v>10</v>
      </c>
      <c r="H6" s="30">
        <v>5</v>
      </c>
      <c r="I6" s="30">
        <v>6</v>
      </c>
    </row>
    <row r="7" spans="1:9" ht="14.4" x14ac:dyDescent="0.3">
      <c r="A7" s="32"/>
      <c r="B7" s="27">
        <v>3</v>
      </c>
      <c r="C7" s="28">
        <v>25</v>
      </c>
      <c r="D7" s="29">
        <v>32</v>
      </c>
      <c r="E7" s="30">
        <v>200</v>
      </c>
      <c r="F7" s="31">
        <v>50</v>
      </c>
      <c r="G7" s="30">
        <v>10</v>
      </c>
      <c r="H7" s="30">
        <v>5</v>
      </c>
      <c r="I7" s="30">
        <v>6</v>
      </c>
    </row>
    <row r="8" spans="1:9" ht="14.4" x14ac:dyDescent="0.3">
      <c r="A8" s="32"/>
      <c r="B8" s="27">
        <v>4</v>
      </c>
      <c r="C8" s="28">
        <v>33</v>
      </c>
      <c r="D8" s="29">
        <v>500</v>
      </c>
      <c r="E8" s="30">
        <v>250</v>
      </c>
      <c r="F8" s="31">
        <v>60</v>
      </c>
      <c r="G8" s="30">
        <v>10</v>
      </c>
      <c r="H8" s="30">
        <v>5</v>
      </c>
      <c r="I8" s="30">
        <v>6</v>
      </c>
    </row>
    <row r="9" spans="1:9" ht="14.4" x14ac:dyDescent="0.3">
      <c r="A9" s="32"/>
      <c r="B9" s="27"/>
      <c r="C9" s="29"/>
      <c r="D9" s="29"/>
      <c r="E9" s="30"/>
      <c r="F9" s="31"/>
      <c r="G9" s="33"/>
      <c r="H9" s="33"/>
      <c r="I9" s="33"/>
    </row>
    <row r="10" spans="1:9" ht="14.4" x14ac:dyDescent="0.3">
      <c r="A10" s="26" t="s">
        <v>29</v>
      </c>
      <c r="B10" s="27">
        <v>0</v>
      </c>
      <c r="C10" s="28">
        <v>3</v>
      </c>
      <c r="D10" s="29">
        <v>6</v>
      </c>
      <c r="E10" s="30">
        <v>50</v>
      </c>
      <c r="F10" s="31">
        <v>18</v>
      </c>
      <c r="G10" s="30">
        <v>10</v>
      </c>
      <c r="H10" s="30">
        <v>5</v>
      </c>
      <c r="I10" s="30">
        <v>6</v>
      </c>
    </row>
    <row r="11" spans="1:9" ht="14.4" x14ac:dyDescent="0.3">
      <c r="A11" s="32"/>
      <c r="B11" s="27">
        <v>1</v>
      </c>
      <c r="C11" s="28">
        <v>7</v>
      </c>
      <c r="D11" s="29">
        <v>12</v>
      </c>
      <c r="E11" s="30">
        <v>100</v>
      </c>
      <c r="F11" s="31">
        <v>35</v>
      </c>
      <c r="G11" s="30">
        <v>10</v>
      </c>
      <c r="H11" s="30">
        <v>5</v>
      </c>
      <c r="I11" s="30">
        <v>6</v>
      </c>
    </row>
    <row r="12" spans="1:9" ht="14.4" x14ac:dyDescent="0.3">
      <c r="A12" s="32"/>
      <c r="B12" s="27">
        <v>2</v>
      </c>
      <c r="C12" s="28">
        <v>13</v>
      </c>
      <c r="D12" s="29">
        <v>18</v>
      </c>
      <c r="E12" s="30">
        <v>150</v>
      </c>
      <c r="F12" s="31">
        <v>42</v>
      </c>
      <c r="G12" s="30">
        <v>10</v>
      </c>
      <c r="H12" s="30">
        <v>5</v>
      </c>
      <c r="I12" s="30">
        <v>6</v>
      </c>
    </row>
    <row r="13" spans="1:9" ht="14.4" x14ac:dyDescent="0.3">
      <c r="A13" s="32"/>
      <c r="B13" s="27">
        <v>3</v>
      </c>
      <c r="C13" s="28">
        <v>19</v>
      </c>
      <c r="D13" s="29">
        <v>24</v>
      </c>
      <c r="E13" s="30">
        <v>200</v>
      </c>
      <c r="F13" s="31">
        <v>50</v>
      </c>
      <c r="G13" s="30">
        <v>10</v>
      </c>
      <c r="H13" s="30">
        <v>5</v>
      </c>
      <c r="I13" s="30">
        <v>6</v>
      </c>
    </row>
    <row r="14" spans="1:9" ht="14.4" x14ac:dyDescent="0.3">
      <c r="A14" s="32"/>
      <c r="B14" s="27">
        <v>4</v>
      </c>
      <c r="C14" s="28">
        <v>25</v>
      </c>
      <c r="D14" s="29">
        <v>500</v>
      </c>
      <c r="E14" s="30">
        <v>250</v>
      </c>
      <c r="F14" s="31">
        <v>60</v>
      </c>
      <c r="G14" s="30">
        <v>10</v>
      </c>
      <c r="H14" s="30">
        <v>5</v>
      </c>
      <c r="I14" s="30">
        <v>6</v>
      </c>
    </row>
    <row r="15" spans="1:9" ht="14.4" x14ac:dyDescent="0.3">
      <c r="A15" s="32"/>
      <c r="B15" s="27"/>
      <c r="C15" s="29"/>
      <c r="D15" s="29"/>
      <c r="E15" s="30"/>
      <c r="F15" s="31"/>
      <c r="G15" s="33"/>
      <c r="H15" s="33"/>
      <c r="I15" s="33"/>
    </row>
    <row r="16" spans="1:9" ht="14.4" x14ac:dyDescent="0.3">
      <c r="A16" s="26" t="s">
        <v>30</v>
      </c>
      <c r="B16" s="27">
        <v>0</v>
      </c>
      <c r="C16" s="28">
        <v>3</v>
      </c>
      <c r="D16" s="29">
        <v>4</v>
      </c>
      <c r="E16" s="30">
        <v>50</v>
      </c>
      <c r="F16" s="31">
        <v>25</v>
      </c>
      <c r="G16" s="30">
        <v>10</v>
      </c>
      <c r="H16" s="30">
        <v>7</v>
      </c>
      <c r="I16" s="30">
        <v>15</v>
      </c>
    </row>
    <row r="17" spans="1:9" ht="14.4" x14ac:dyDescent="0.3">
      <c r="A17" s="32"/>
      <c r="B17" s="27">
        <v>1</v>
      </c>
      <c r="C17" s="28">
        <v>5</v>
      </c>
      <c r="D17" s="29">
        <v>8</v>
      </c>
      <c r="E17" s="30">
        <v>100</v>
      </c>
      <c r="F17" s="31">
        <v>42</v>
      </c>
      <c r="G17" s="30">
        <v>10</v>
      </c>
      <c r="H17" s="30">
        <v>7</v>
      </c>
      <c r="I17" s="30">
        <v>15</v>
      </c>
    </row>
    <row r="18" spans="1:9" ht="14.4" x14ac:dyDescent="0.3">
      <c r="A18" s="32"/>
      <c r="B18" s="27">
        <v>2</v>
      </c>
      <c r="C18" s="28">
        <v>9</v>
      </c>
      <c r="D18" s="29">
        <v>12</v>
      </c>
      <c r="E18" s="30">
        <v>150</v>
      </c>
      <c r="F18" s="31">
        <v>50</v>
      </c>
      <c r="G18" s="30">
        <v>10</v>
      </c>
      <c r="H18" s="30">
        <v>7</v>
      </c>
      <c r="I18" s="30">
        <v>15</v>
      </c>
    </row>
    <row r="19" spans="1:9" ht="14.4" x14ac:dyDescent="0.3">
      <c r="A19" s="32"/>
      <c r="B19" s="27">
        <v>3</v>
      </c>
      <c r="C19" s="28">
        <v>13</v>
      </c>
      <c r="D19" s="29">
        <v>16</v>
      </c>
      <c r="E19" s="30">
        <v>200</v>
      </c>
      <c r="F19" s="31">
        <v>58</v>
      </c>
      <c r="G19" s="30">
        <v>10</v>
      </c>
      <c r="H19" s="30">
        <v>7</v>
      </c>
      <c r="I19" s="30">
        <v>15</v>
      </c>
    </row>
    <row r="20" spans="1:9" ht="14.4" x14ac:dyDescent="0.3">
      <c r="A20" s="32"/>
      <c r="B20" s="27">
        <v>4</v>
      </c>
      <c r="C20" s="28">
        <v>17</v>
      </c>
      <c r="D20" s="29">
        <v>500</v>
      </c>
      <c r="E20" s="30">
        <v>250</v>
      </c>
      <c r="F20" s="31">
        <v>68</v>
      </c>
      <c r="G20" s="30">
        <v>10</v>
      </c>
      <c r="H20" s="30">
        <v>7</v>
      </c>
      <c r="I20" s="30">
        <v>15</v>
      </c>
    </row>
  </sheetData>
  <sheetProtection password="9170" sheet="1" objects="1" scenarios="1" selectLockedCells="1" selectUnlockedCells="1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41"/>
  <sheetViews>
    <sheetView zoomScaleNormal="100" workbookViewId="0">
      <selection activeCell="I39" sqref="I39"/>
    </sheetView>
  </sheetViews>
  <sheetFormatPr baseColWidth="10" defaultColWidth="8.88671875" defaultRowHeight="13.2" x14ac:dyDescent="0.25"/>
  <cols>
    <col min="1" max="1025" width="2.88671875" customWidth="1"/>
  </cols>
  <sheetData>
    <row r="2" spans="1:9" ht="13.8" x14ac:dyDescent="0.25">
      <c r="A2" s="34" t="s">
        <v>31</v>
      </c>
    </row>
    <row r="3" spans="1:9" x14ac:dyDescent="0.25">
      <c r="A3" s="35"/>
    </row>
    <row r="4" spans="1:9" x14ac:dyDescent="0.25">
      <c r="A4" s="36" t="s">
        <v>3</v>
      </c>
      <c r="B4" s="37">
        <f>'Zuschuss-Berechnung'!E5</f>
        <v>0</v>
      </c>
      <c r="E4" s="38"/>
    </row>
    <row r="5" spans="1:9" x14ac:dyDescent="0.25">
      <c r="A5" t="s">
        <v>32</v>
      </c>
      <c r="B5" s="25">
        <f>'Zuschuss-Berechnung'!E7</f>
        <v>0</v>
      </c>
      <c r="E5" s="38"/>
    </row>
    <row r="6" spans="1:9" x14ac:dyDescent="0.25">
      <c r="A6" t="s">
        <v>33</v>
      </c>
      <c r="B6" s="25">
        <f>'Zuschuss-Berechnung'!E9</f>
        <v>0</v>
      </c>
      <c r="E6" s="38"/>
    </row>
    <row r="7" spans="1:9" x14ac:dyDescent="0.25">
      <c r="A7" t="s">
        <v>34</v>
      </c>
      <c r="B7" s="25">
        <f>'Zuschuss-Berechnung'!E11</f>
        <v>0</v>
      </c>
      <c r="E7" s="38"/>
    </row>
    <row r="8" spans="1:9" x14ac:dyDescent="0.25">
      <c r="A8" t="s">
        <v>26</v>
      </c>
      <c r="B8" s="25" t="str">
        <f>'Zuschuss-Berechnung'!E13</f>
        <v>ja</v>
      </c>
      <c r="E8" s="38"/>
    </row>
    <row r="9" spans="1:9" x14ac:dyDescent="0.25">
      <c r="A9" s="35"/>
    </row>
    <row r="10" spans="1:9" x14ac:dyDescent="0.25">
      <c r="A10" s="35"/>
    </row>
    <row r="11" spans="1:9" ht="13.8" x14ac:dyDescent="0.25">
      <c r="A11" s="34" t="s">
        <v>35</v>
      </c>
    </row>
    <row r="13" spans="1:9" x14ac:dyDescent="0.25">
      <c r="B13" s="25" t="s">
        <v>20</v>
      </c>
      <c r="C13" s="25" t="s">
        <v>21</v>
      </c>
      <c r="D13" s="25" t="s">
        <v>22</v>
      </c>
      <c r="E13" s="25" t="s">
        <v>23</v>
      </c>
      <c r="F13" s="25" t="s">
        <v>24</v>
      </c>
      <c r="G13" s="25" t="s">
        <v>25</v>
      </c>
      <c r="H13" s="25" t="s">
        <v>26</v>
      </c>
      <c r="I13" s="25" t="s">
        <v>27</v>
      </c>
    </row>
    <row r="15" spans="1:9" x14ac:dyDescent="0.25">
      <c r="A15" s="37">
        <f>B4</f>
        <v>0</v>
      </c>
      <c r="B15" s="27">
        <v>0</v>
      </c>
      <c r="C15" s="25" t="str">
        <f>IF($A$15="D1",_Tabelle!C4,IF($A$15="D2",_Tabelle!C10,IF($A$15="D3",_Tabelle!C16,"leer")))</f>
        <v>leer</v>
      </c>
      <c r="D15" s="25" t="str">
        <f>IF($A$15="D1",_Tabelle!D4,IF($A$15="D2",_Tabelle!D10,IF($A$15="D3",_Tabelle!D16,"leer")))</f>
        <v>leer</v>
      </c>
      <c r="E15" s="39" t="str">
        <f>IF($A$15="D1",_Tabelle!E4,IF($A$15="D2",_Tabelle!E10,IF($A$15="D3",_Tabelle!E16,"leer")))</f>
        <v>leer</v>
      </c>
      <c r="F15" s="25" t="str">
        <f>IF($A$15="D1",_Tabelle!F4,IF($A$15="D2",_Tabelle!F10,IF($A$15="D3",_Tabelle!F16,"leer")))</f>
        <v>leer</v>
      </c>
      <c r="G15" s="39" t="str">
        <f>IF($A$15="D1",_Tabelle!G4,IF($A$15="D2",_Tabelle!G10,IF($A$15="D3",_Tabelle!G16,"leer")))</f>
        <v>leer</v>
      </c>
      <c r="H15" s="39" t="str">
        <f>IF($A$15="D1",_Tabelle!H4,IF($A$15="D2",_Tabelle!H10,IF($A$15="D3",_Tabelle!H16,"leer")))</f>
        <v>leer</v>
      </c>
      <c r="I15" s="39" t="str">
        <f>IF($A$15="D1",_Tabelle!I4,IF($A$15="D2",_Tabelle!I10,IF($A$15="D3",_Tabelle!I16,"leer")))</f>
        <v>leer</v>
      </c>
    </row>
    <row r="16" spans="1:9" x14ac:dyDescent="0.25">
      <c r="B16" s="27">
        <v>1</v>
      </c>
      <c r="C16" s="25" t="str">
        <f>IF($A$15="D1",_Tabelle!C5,IF($A$15="D2",_Tabelle!C11,IF($A$15="D3",_Tabelle!C17,"leer")))</f>
        <v>leer</v>
      </c>
      <c r="D16" s="25" t="str">
        <f>IF($A$15="D1",_Tabelle!D5,IF($A$15="D2",_Tabelle!D11,IF($A$15="D3",_Tabelle!D17,"leer")))</f>
        <v>leer</v>
      </c>
      <c r="E16" s="39" t="str">
        <f>IF($A$15="D1",_Tabelle!E5,IF($A$15="D2",_Tabelle!E11,IF($A$15="D3",_Tabelle!E17,"leer")))</f>
        <v>leer</v>
      </c>
      <c r="F16" s="25" t="str">
        <f>IF($A$15="D1",_Tabelle!F5,IF($A$15="D2",_Tabelle!F11,IF($A$15="D3",_Tabelle!F17,"leer")))</f>
        <v>leer</v>
      </c>
      <c r="G16" s="39" t="str">
        <f>IF($A$15="D1",_Tabelle!G5,IF($A$15="D2",_Tabelle!G11,IF($A$15="D3",_Tabelle!G17,"leer")))</f>
        <v>leer</v>
      </c>
      <c r="H16" s="39" t="str">
        <f>IF($A$15="D1",_Tabelle!H5,IF($A$15="D2",_Tabelle!H11,IF($A$15="D3",_Tabelle!H17,"leer")))</f>
        <v>leer</v>
      </c>
      <c r="I16" s="39" t="str">
        <f>IF($A$15="D1",_Tabelle!I5,IF($A$15="D2",_Tabelle!I11,IF($A$15="D3",_Tabelle!I17,"leer")))</f>
        <v>leer</v>
      </c>
    </row>
    <row r="17" spans="1:9" x14ac:dyDescent="0.25">
      <c r="B17" s="27">
        <v>2</v>
      </c>
      <c r="C17" s="25" t="str">
        <f>IF($A$15="D1",_Tabelle!C6,IF($A$15="D2",_Tabelle!C12,IF($A$15="D3",_Tabelle!C18,"leer")))</f>
        <v>leer</v>
      </c>
      <c r="D17" s="25" t="str">
        <f>IF($A$15="D1",_Tabelle!D6,IF($A$15="D2",_Tabelle!D12,IF($A$15="D3",_Tabelle!D18,"leer")))</f>
        <v>leer</v>
      </c>
      <c r="E17" s="39" t="str">
        <f>IF($A$15="D1",_Tabelle!E6,IF($A$15="D2",_Tabelle!E12,IF($A$15="D3",_Tabelle!E18,"leer")))</f>
        <v>leer</v>
      </c>
      <c r="F17" s="25" t="str">
        <f>IF($A$15="D1",_Tabelle!F6,IF($A$15="D2",_Tabelle!F12,IF($A$15="D3",_Tabelle!F18,"leer")))</f>
        <v>leer</v>
      </c>
      <c r="G17" s="39" t="str">
        <f>IF($A$15="D1",_Tabelle!G6,IF($A$15="D2",_Tabelle!G12,IF($A$15="D3",_Tabelle!G18,"leer")))</f>
        <v>leer</v>
      </c>
      <c r="H17" s="39" t="str">
        <f>IF($A$15="D1",_Tabelle!H6,IF($A$15="D2",_Tabelle!H12,IF($A$15="D3",_Tabelle!H18,"leer")))</f>
        <v>leer</v>
      </c>
      <c r="I17" s="39" t="str">
        <f>IF($A$15="D1",_Tabelle!I6,IF($A$15="D2",_Tabelle!I12,IF($A$15="D3",_Tabelle!I18,"leer")))</f>
        <v>leer</v>
      </c>
    </row>
    <row r="18" spans="1:9" x14ac:dyDescent="0.25">
      <c r="B18" s="27">
        <v>3</v>
      </c>
      <c r="C18" s="25" t="str">
        <f>IF($A$15="D1",_Tabelle!C7,IF($A$15="D2",_Tabelle!C13,IF($A$15="D3",_Tabelle!C19,"leer")))</f>
        <v>leer</v>
      </c>
      <c r="D18" s="25" t="str">
        <f>IF($A$15="D1",_Tabelle!D7,IF($A$15="D2",_Tabelle!D13,IF($A$15="D3",_Tabelle!D19,"leer")))</f>
        <v>leer</v>
      </c>
      <c r="E18" s="39" t="str">
        <f>IF($A$15="D1",_Tabelle!E7,IF($A$15="D2",_Tabelle!E13,IF($A$15="D3",_Tabelle!E19,"leer")))</f>
        <v>leer</v>
      </c>
      <c r="F18" s="25" t="str">
        <f>IF($A$15="D1",_Tabelle!F7,IF($A$15="D2",_Tabelle!F13,IF($A$15="D3",_Tabelle!F19,"leer")))</f>
        <v>leer</v>
      </c>
      <c r="G18" s="39" t="str">
        <f>IF($A$15="D1",_Tabelle!G7,IF($A$15="D2",_Tabelle!G13,IF($A$15="D3",_Tabelle!G19,"leer")))</f>
        <v>leer</v>
      </c>
      <c r="H18" s="39" t="str">
        <f>IF($A$15="D1",_Tabelle!H7,IF($A$15="D2",_Tabelle!H13,IF($A$15="D3",_Tabelle!H19,"leer")))</f>
        <v>leer</v>
      </c>
      <c r="I18" s="39" t="str">
        <f>IF($A$15="D1",_Tabelle!I7,IF($A$15="D2",_Tabelle!I13,IF($A$15="D3",_Tabelle!I19,"leer")))</f>
        <v>leer</v>
      </c>
    </row>
    <row r="19" spans="1:9" x14ac:dyDescent="0.25">
      <c r="B19" s="27">
        <v>4</v>
      </c>
      <c r="C19" s="25" t="str">
        <f>IF($A$15="D1",_Tabelle!C8,IF($A$15="D2",_Tabelle!C14,IF($A$15="D3",_Tabelle!C20,"leer")))</f>
        <v>leer</v>
      </c>
      <c r="D19" s="25" t="str">
        <f>IF($A$15="D1",_Tabelle!D8,IF($A$15="D2",_Tabelle!D14,IF($A$15="D3",_Tabelle!D20,"leer")))</f>
        <v>leer</v>
      </c>
      <c r="E19" s="39" t="str">
        <f>IF($A$15="D1",_Tabelle!E8,IF($A$15="D2",_Tabelle!E14,IF($A$15="D3",_Tabelle!E20,"leer")))</f>
        <v>leer</v>
      </c>
      <c r="F19" s="25" t="str">
        <f>IF($A$15="D1",_Tabelle!F8,IF($A$15="D2",_Tabelle!F14,IF($A$15="D3",_Tabelle!F20,"leer")))</f>
        <v>leer</v>
      </c>
      <c r="G19" s="39" t="str">
        <f>IF($A$15="D1",_Tabelle!G8,IF($A$15="D2",_Tabelle!G14,IF($A$15="D3",_Tabelle!G20,"leer")))</f>
        <v>leer</v>
      </c>
      <c r="H19" s="39" t="str">
        <f>IF($A$15="D1",_Tabelle!H8,IF($A$15="D2",_Tabelle!H14,IF($A$15="D3",_Tabelle!H20,"leer")))</f>
        <v>leer</v>
      </c>
      <c r="I19" s="39" t="str">
        <f>IF($A$15="D1",_Tabelle!I8,IF($A$15="D2",_Tabelle!I14,IF($A$15="D3",_Tabelle!I20,"leer")))</f>
        <v>leer</v>
      </c>
    </row>
    <row r="22" spans="1:9" ht="13.8" x14ac:dyDescent="0.25">
      <c r="A22" s="34" t="s">
        <v>36</v>
      </c>
    </row>
    <row r="24" spans="1:9" x14ac:dyDescent="0.25">
      <c r="A24" t="s">
        <v>37</v>
      </c>
      <c r="C24" s="37" t="str">
        <f>IF($B$5&gt;=C19,B19,IF($B$5&gt;=C18,B18,IF($B$5&gt;=C17,B17,IF($B$5&gt;=C16,B16,IF($B$5&gt;=C15,B15,"keine Stufe")))))</f>
        <v>keine Stufe</v>
      </c>
    </row>
    <row r="26" spans="1:9" x14ac:dyDescent="0.25">
      <c r="A26" t="s">
        <v>38</v>
      </c>
    </row>
    <row r="28" spans="1:9" x14ac:dyDescent="0.25">
      <c r="B28" s="25" t="s">
        <v>20</v>
      </c>
      <c r="C28" s="25" t="s">
        <v>21</v>
      </c>
      <c r="D28" s="25" t="s">
        <v>22</v>
      </c>
      <c r="E28" s="25" t="s">
        <v>23</v>
      </c>
      <c r="F28" s="25" t="s">
        <v>24</v>
      </c>
      <c r="G28" s="25" t="s">
        <v>25</v>
      </c>
      <c r="H28" s="25" t="s">
        <v>26</v>
      </c>
      <c r="I28" s="25" t="s">
        <v>27</v>
      </c>
    </row>
    <row r="29" spans="1:9" x14ac:dyDescent="0.25">
      <c r="B29" s="25"/>
      <c r="C29" s="25"/>
      <c r="D29" s="25"/>
      <c r="E29" s="25"/>
      <c r="F29" s="25"/>
      <c r="G29" s="25"/>
      <c r="H29" s="25"/>
      <c r="I29" s="25"/>
    </row>
    <row r="30" spans="1:9" x14ac:dyDescent="0.25">
      <c r="B30" s="25" t="str">
        <f>C24</f>
        <v>keine Stufe</v>
      </c>
      <c r="C30" s="40" t="e">
        <f>VLOOKUP($B$30,$B$15:$I$19,2)</f>
        <v>#N/A</v>
      </c>
      <c r="D30" s="40" t="e">
        <f>VLOOKUP($B$30,$B$15:$I$19,3)</f>
        <v>#N/A</v>
      </c>
      <c r="E30" s="41" t="e">
        <f>VLOOKUP($B$30,$B$15:$I$19,4)</f>
        <v>#N/A</v>
      </c>
      <c r="F30" s="40" t="e">
        <f>VLOOKUP($B$30,$B$15:$I$19,5)</f>
        <v>#N/A</v>
      </c>
      <c r="G30" s="41" t="e">
        <f>VLOOKUP($B$30,$B$15:$I$19,6)</f>
        <v>#N/A</v>
      </c>
      <c r="H30" s="41" t="e">
        <f>VLOOKUP($B$30,$B$15:$I$19,7)</f>
        <v>#N/A</v>
      </c>
      <c r="I30" s="41" t="str">
        <f>IF(B30="keine Stufe",I15,VLOOKUP($B$30,$B$15:$I$19,8))</f>
        <v>leer</v>
      </c>
    </row>
    <row r="32" spans="1:9" x14ac:dyDescent="0.25">
      <c r="A32" t="s">
        <v>39</v>
      </c>
      <c r="I32" s="42">
        <f>IF($B$5&lt;$C$15,0,E30)</f>
        <v>0</v>
      </c>
    </row>
    <row r="34" spans="1:9" x14ac:dyDescent="0.25">
      <c r="A34" t="s">
        <v>40</v>
      </c>
      <c r="C34" t="s">
        <v>41</v>
      </c>
      <c r="E34" t="e">
        <f>F30</f>
        <v>#N/A</v>
      </c>
    </row>
    <row r="35" spans="1:9" x14ac:dyDescent="0.25">
      <c r="C35" t="s">
        <v>42</v>
      </c>
      <c r="E35">
        <f>B7</f>
        <v>0</v>
      </c>
      <c r="G35" t="e">
        <f>IF(E35&lt;=E34,E35,E34)</f>
        <v>#N/A</v>
      </c>
      <c r="I35" s="42">
        <f>IF($B$5&lt;$C$15,0,G35*G30)</f>
        <v>0</v>
      </c>
    </row>
    <row r="37" spans="1:9" x14ac:dyDescent="0.25">
      <c r="A37" t="s">
        <v>43</v>
      </c>
      <c r="C37" s="25" t="str">
        <f>B8</f>
        <v>ja</v>
      </c>
      <c r="I37" s="42">
        <f>IF(B8="nein",0,IF($B$5&lt;$C$15,0,B5*H30))</f>
        <v>0</v>
      </c>
    </row>
    <row r="38" spans="1:9" x14ac:dyDescent="0.25">
      <c r="E38" t="s">
        <v>44</v>
      </c>
    </row>
    <row r="39" spans="1:9" x14ac:dyDescent="0.25">
      <c r="A39" t="s">
        <v>45</v>
      </c>
      <c r="C39" s="25">
        <f>B6</f>
        <v>0</v>
      </c>
      <c r="I39" s="42">
        <f>IF($B$6&lt;$C$15,0,C39*I30)</f>
        <v>0</v>
      </c>
    </row>
    <row r="41" spans="1:9" x14ac:dyDescent="0.25">
      <c r="A41" t="s">
        <v>46</v>
      </c>
      <c r="I41" s="43">
        <f>I32+I35+I37+I39</f>
        <v>0</v>
      </c>
    </row>
  </sheetData>
  <sheetProtection password="9170" sheet="1" objects="1" scenarios="1" selectLockedCells="1" selectUnlockedCells="1"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Roman,Standard"&amp;12&amp;A</oddHeader>
    <oddFooter>&amp;C&amp;"Times New Roman,Standard"&amp;12Seite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Y50"/>
  <sheetViews>
    <sheetView zoomScaleNormal="100" workbookViewId="0"/>
  </sheetViews>
  <sheetFormatPr baseColWidth="10" defaultColWidth="8.88671875" defaultRowHeight="13.2" x14ac:dyDescent="0.25"/>
  <cols>
    <col min="1" max="1" width="4.21875" style="44" customWidth="1"/>
    <col min="2" max="2" width="8.33203125" style="44" customWidth="1"/>
    <col min="3" max="3" width="7.44140625" style="44" customWidth="1"/>
    <col min="4" max="4" width="21.33203125" style="44" customWidth="1"/>
    <col min="5" max="5" width="16.5546875" style="44" customWidth="1"/>
    <col min="6" max="6" width="9.6640625" style="44" customWidth="1"/>
    <col min="7" max="7" width="14.88671875" style="44" customWidth="1"/>
    <col min="8" max="8" width="3.21875" style="44" customWidth="1"/>
    <col min="9" max="1013" width="11.5546875" style="44"/>
    <col min="1014" max="1025" width="11.5546875"/>
  </cols>
  <sheetData>
    <row r="1" spans="1:8" x14ac:dyDescent="0.25">
      <c r="A1" s="45"/>
      <c r="B1" s="45"/>
      <c r="C1" s="45"/>
      <c r="D1" s="45"/>
      <c r="E1" s="45"/>
      <c r="F1" s="45"/>
      <c r="G1" s="45"/>
      <c r="H1" s="45"/>
    </row>
    <row r="2" spans="1:8" ht="15.6" x14ac:dyDescent="0.25">
      <c r="A2" s="45"/>
      <c r="B2" s="46" t="s">
        <v>47</v>
      </c>
      <c r="C2" s="45"/>
      <c r="D2" s="45"/>
      <c r="E2" s="45"/>
      <c r="F2" s="45"/>
      <c r="G2" s="45"/>
      <c r="H2" s="45"/>
    </row>
    <row r="3" spans="1:8" x14ac:dyDescent="0.25">
      <c r="A3" s="45"/>
      <c r="B3" s="45"/>
      <c r="C3" s="45"/>
      <c r="D3" s="45"/>
      <c r="E3" s="45"/>
      <c r="F3" s="45"/>
      <c r="G3" s="45"/>
      <c r="H3" s="45"/>
    </row>
    <row r="4" spans="1:8" ht="15.6" x14ac:dyDescent="0.25">
      <c r="A4" s="45"/>
      <c r="B4" s="46"/>
      <c r="C4" s="45"/>
      <c r="D4" s="45"/>
      <c r="E4" s="45"/>
      <c r="F4" s="45"/>
      <c r="G4" s="45"/>
      <c r="H4" s="45"/>
    </row>
    <row r="5" spans="1:8" x14ac:dyDescent="0.25">
      <c r="A5" s="45"/>
      <c r="B5" s="45"/>
      <c r="C5" s="45"/>
      <c r="D5" s="45"/>
      <c r="E5" s="45"/>
      <c r="F5" s="45"/>
      <c r="G5" s="45"/>
      <c r="H5" s="45"/>
    </row>
    <row r="6" spans="1:8" x14ac:dyDescent="0.25">
      <c r="A6" s="45"/>
      <c r="B6" s="45"/>
      <c r="C6" s="45"/>
      <c r="D6" s="45"/>
      <c r="E6" s="45"/>
      <c r="F6" s="45"/>
      <c r="G6" s="45"/>
      <c r="H6" s="45"/>
    </row>
    <row r="7" spans="1:8" x14ac:dyDescent="0.25">
      <c r="A7" s="45"/>
      <c r="B7" s="45"/>
      <c r="C7" s="45"/>
      <c r="D7" s="45"/>
      <c r="E7" s="45"/>
      <c r="F7" s="45"/>
      <c r="G7" s="45"/>
      <c r="H7" s="45"/>
    </row>
    <row r="8" spans="1:8" x14ac:dyDescent="0.25">
      <c r="A8" s="45"/>
      <c r="B8" s="45"/>
      <c r="C8" s="45"/>
      <c r="D8" s="45"/>
      <c r="E8" s="45"/>
      <c r="F8" s="45"/>
      <c r="G8" s="45"/>
      <c r="H8" s="45"/>
    </row>
    <row r="9" spans="1:8" x14ac:dyDescent="0.25">
      <c r="A9" s="45"/>
      <c r="B9" s="45"/>
      <c r="C9" s="45"/>
      <c r="D9" s="45"/>
      <c r="E9" s="45"/>
      <c r="F9" s="45"/>
      <c r="G9" s="45"/>
      <c r="H9" s="45"/>
    </row>
    <row r="10" spans="1:8" ht="22.8" x14ac:dyDescent="0.25">
      <c r="A10" s="3" t="s">
        <v>0</v>
      </c>
      <c r="B10" s="3"/>
      <c r="C10" s="3"/>
      <c r="D10" s="3"/>
      <c r="E10" s="3"/>
      <c r="F10" s="3"/>
      <c r="G10" s="3"/>
      <c r="H10" s="47"/>
    </row>
    <row r="11" spans="1:8" x14ac:dyDescent="0.25">
      <c r="A11" s="45"/>
      <c r="B11" s="45"/>
      <c r="C11" s="45"/>
      <c r="D11" s="45"/>
      <c r="E11" s="45"/>
      <c r="F11" s="45"/>
      <c r="G11" s="45"/>
      <c r="H11" s="45"/>
    </row>
    <row r="12" spans="1:8" x14ac:dyDescent="0.25">
      <c r="A12" s="45"/>
      <c r="B12" s="2" t="s">
        <v>48</v>
      </c>
      <c r="C12" s="2"/>
      <c r="D12" s="2"/>
      <c r="E12" s="2"/>
      <c r="F12" s="2"/>
      <c r="G12" s="2"/>
      <c r="H12" s="45"/>
    </row>
    <row r="13" spans="1:8" x14ac:dyDescent="0.25">
      <c r="A13" s="45"/>
      <c r="B13" s="45"/>
      <c r="C13" s="45"/>
      <c r="D13" s="45"/>
      <c r="E13" s="45"/>
      <c r="F13" s="45"/>
      <c r="G13" s="45"/>
      <c r="H13" s="45"/>
    </row>
    <row r="14" spans="1:8" ht="15.6" x14ac:dyDescent="0.25">
      <c r="A14" s="48"/>
      <c r="B14" s="48"/>
      <c r="C14" s="48"/>
      <c r="D14" s="48"/>
      <c r="E14" s="48"/>
      <c r="F14" s="48"/>
      <c r="G14" s="48"/>
      <c r="H14" s="48"/>
    </row>
    <row r="15" spans="1:8" ht="17.399999999999999" x14ac:dyDescent="0.25">
      <c r="A15" s="48"/>
      <c r="B15" s="49" t="s">
        <v>3</v>
      </c>
      <c r="C15" s="48"/>
      <c r="D15" s="48"/>
      <c r="E15" s="48"/>
      <c r="F15" s="48"/>
      <c r="G15" s="50">
        <f>'Zuschuss-Berechnung'!E5</f>
        <v>0</v>
      </c>
      <c r="H15" s="48"/>
    </row>
    <row r="16" spans="1:8" ht="17.399999999999999" x14ac:dyDescent="0.25">
      <c r="A16" s="48"/>
      <c r="B16" s="49"/>
      <c r="C16" s="48"/>
      <c r="D16" s="48"/>
      <c r="E16" s="48"/>
      <c r="F16" s="48"/>
      <c r="G16" s="50"/>
      <c r="H16" s="48"/>
    </row>
    <row r="17" spans="1:8" ht="15.6" x14ac:dyDescent="0.25">
      <c r="A17" s="48"/>
      <c r="B17" s="48"/>
      <c r="C17" s="48"/>
      <c r="D17" s="48"/>
      <c r="E17" s="48"/>
      <c r="F17" s="48"/>
      <c r="G17" s="51"/>
      <c r="H17" s="48"/>
    </row>
    <row r="18" spans="1:8" ht="15.6" x14ac:dyDescent="0.25">
      <c r="A18" s="48"/>
      <c r="B18" s="52" t="s">
        <v>49</v>
      </c>
      <c r="C18" s="53"/>
      <c r="D18" s="48"/>
      <c r="E18" s="48"/>
      <c r="F18" s="48"/>
      <c r="G18" s="51">
        <f>'Zuschuss-Berechnung'!E7</f>
        <v>0</v>
      </c>
      <c r="H18" s="48"/>
    </row>
    <row r="19" spans="1:8" ht="15.6" x14ac:dyDescent="0.25">
      <c r="A19" s="48"/>
      <c r="B19" s="54"/>
      <c r="C19" s="48"/>
      <c r="D19" s="48"/>
      <c r="E19" s="48"/>
      <c r="F19" s="48"/>
      <c r="G19" s="51"/>
      <c r="H19" s="48"/>
    </row>
    <row r="20" spans="1:8" ht="15.6" x14ac:dyDescent="0.25">
      <c r="A20" s="48"/>
      <c r="B20" s="52" t="s">
        <v>50</v>
      </c>
      <c r="C20" s="53"/>
      <c r="D20" s="48"/>
      <c r="E20" s="48"/>
      <c r="F20" s="48"/>
      <c r="G20" s="51">
        <f>'Zuschuss-Berechnung'!E9</f>
        <v>0</v>
      </c>
      <c r="H20" s="48"/>
    </row>
    <row r="21" spans="1:8" ht="15.6" x14ac:dyDescent="0.25">
      <c r="A21" s="48"/>
      <c r="B21" s="54"/>
      <c r="C21" s="48"/>
      <c r="D21" s="48"/>
      <c r="E21" s="48"/>
      <c r="F21" s="48"/>
      <c r="G21" s="51"/>
      <c r="H21" s="48"/>
    </row>
    <row r="22" spans="1:8" ht="15.6" x14ac:dyDescent="0.25">
      <c r="A22" s="48"/>
      <c r="B22" s="52" t="s">
        <v>51</v>
      </c>
      <c r="C22" s="53"/>
      <c r="D22" s="48"/>
      <c r="E22" s="48"/>
      <c r="F22" s="48"/>
      <c r="G22" s="51">
        <f>'Zuschuss-Berechnung'!E11</f>
        <v>0</v>
      </c>
      <c r="H22" s="48"/>
    </row>
    <row r="23" spans="1:8" ht="15.6" x14ac:dyDescent="0.25">
      <c r="A23" s="48"/>
      <c r="B23" s="54"/>
      <c r="C23" s="48"/>
      <c r="D23" s="48"/>
      <c r="E23" s="48"/>
      <c r="F23" s="48"/>
      <c r="G23" s="51"/>
      <c r="H23" s="48"/>
    </row>
    <row r="24" spans="1:8" ht="15.6" x14ac:dyDescent="0.25">
      <c r="A24" s="48"/>
      <c r="B24" s="52" t="s">
        <v>8</v>
      </c>
      <c r="C24" s="53"/>
      <c r="D24" s="48"/>
      <c r="E24" s="48"/>
      <c r="F24" s="48"/>
      <c r="G24" s="51" t="str">
        <f>'Zuschuss-Berechnung'!E13</f>
        <v>ja</v>
      </c>
      <c r="H24" s="48"/>
    </row>
    <row r="25" spans="1:8" ht="15.6" x14ac:dyDescent="0.25">
      <c r="A25" s="48"/>
      <c r="B25" s="48"/>
      <c r="C25" s="48"/>
      <c r="D25" s="48"/>
      <c r="E25" s="48"/>
      <c r="F25" s="48"/>
      <c r="G25" s="48"/>
      <c r="H25" s="48"/>
    </row>
    <row r="26" spans="1:8" ht="15.6" x14ac:dyDescent="0.25">
      <c r="A26" s="48"/>
      <c r="B26" s="48"/>
      <c r="C26" s="48"/>
      <c r="D26" s="48"/>
      <c r="E26" s="48"/>
      <c r="F26" s="48"/>
      <c r="G26" s="48"/>
      <c r="H26" s="48"/>
    </row>
    <row r="27" spans="1:8" ht="15.6" x14ac:dyDescent="0.25">
      <c r="A27" s="48"/>
      <c r="B27" s="55"/>
      <c r="C27" s="55"/>
      <c r="D27" s="55"/>
      <c r="E27" s="55"/>
      <c r="F27" s="55"/>
      <c r="G27" s="55"/>
      <c r="H27" s="48"/>
    </row>
    <row r="28" spans="1:8" ht="17.399999999999999" x14ac:dyDescent="0.25">
      <c r="A28" s="48"/>
      <c r="B28" s="49" t="s">
        <v>11</v>
      </c>
      <c r="C28" s="48"/>
      <c r="D28" s="48"/>
      <c r="E28" s="48"/>
      <c r="F28" s="48"/>
      <c r="G28" s="48"/>
      <c r="H28" s="48"/>
    </row>
    <row r="29" spans="1:8" ht="15.6" x14ac:dyDescent="0.25">
      <c r="A29" s="48"/>
      <c r="B29" s="48"/>
      <c r="C29" s="48"/>
      <c r="D29" s="48"/>
      <c r="E29" s="48"/>
      <c r="F29" s="48"/>
      <c r="G29" s="48"/>
      <c r="H29" s="48"/>
    </row>
    <row r="30" spans="1:8" ht="15.6" x14ac:dyDescent="0.25">
      <c r="A30" s="48"/>
      <c r="B30" s="52" t="s">
        <v>12</v>
      </c>
      <c r="C30" s="56"/>
      <c r="D30" s="48"/>
      <c r="E30" s="48"/>
      <c r="F30" s="48"/>
      <c r="G30" s="57">
        <f>'Zuschuss-Berechnung'!E17</f>
        <v>0</v>
      </c>
      <c r="H30" s="48"/>
    </row>
    <row r="31" spans="1:8" ht="15.6" x14ac:dyDescent="0.25">
      <c r="A31" s="48"/>
      <c r="B31" s="54"/>
      <c r="C31" s="48"/>
      <c r="D31" s="48"/>
      <c r="E31" s="48"/>
      <c r="F31" s="48"/>
      <c r="G31" s="48"/>
      <c r="H31" s="48"/>
    </row>
    <row r="32" spans="1:8" ht="15.6" x14ac:dyDescent="0.25">
      <c r="A32" s="48"/>
      <c r="B32" s="52" t="s">
        <v>13</v>
      </c>
      <c r="C32" s="53"/>
      <c r="D32" s="48"/>
      <c r="E32" s="58" t="str">
        <f>'Zuschuss-Berechnung'!C18</f>
        <v/>
      </c>
      <c r="F32" s="59" t="str">
        <f>'Zuschuss-Berechnung'!D18</f>
        <v/>
      </c>
      <c r="G32" s="57">
        <f>'Zuschuss-Berechnung'!E18</f>
        <v>0</v>
      </c>
      <c r="H32" s="48"/>
    </row>
    <row r="33" spans="1:8" ht="15.6" x14ac:dyDescent="0.25">
      <c r="A33" s="48"/>
      <c r="B33" s="54"/>
      <c r="C33" s="48"/>
      <c r="D33" s="48"/>
      <c r="E33" s="48"/>
      <c r="F33" s="48"/>
      <c r="G33" s="48"/>
      <c r="H33" s="48"/>
    </row>
    <row r="34" spans="1:8" ht="15.6" x14ac:dyDescent="0.25">
      <c r="A34" s="48"/>
      <c r="B34" s="52" t="s">
        <v>14</v>
      </c>
      <c r="C34" s="53"/>
      <c r="D34" s="48"/>
      <c r="E34" s="48"/>
      <c r="F34" s="48"/>
      <c r="G34" s="57">
        <f>'Zuschuss-Berechnung'!E19</f>
        <v>0</v>
      </c>
      <c r="H34" s="48"/>
    </row>
    <row r="35" spans="1:8" ht="15.6" x14ac:dyDescent="0.25">
      <c r="A35" s="48"/>
      <c r="B35" s="54"/>
      <c r="C35" s="48"/>
      <c r="D35" s="48"/>
      <c r="E35" s="48"/>
      <c r="F35" s="48"/>
      <c r="G35" s="48"/>
      <c r="H35" s="48"/>
    </row>
    <row r="36" spans="1:8" ht="15.6" x14ac:dyDescent="0.25">
      <c r="A36" s="48"/>
      <c r="B36" s="52" t="s">
        <v>15</v>
      </c>
      <c r="C36" s="53"/>
      <c r="D36" s="48"/>
      <c r="E36" s="48"/>
      <c r="F36" s="48"/>
      <c r="G36" s="57">
        <f>'Zuschuss-Berechnung'!E20</f>
        <v>0</v>
      </c>
      <c r="H36" s="48"/>
    </row>
    <row r="37" spans="1:8" ht="15.6" x14ac:dyDescent="0.25">
      <c r="A37" s="48"/>
      <c r="B37" s="48"/>
      <c r="C37" s="48"/>
      <c r="D37" s="48"/>
      <c r="E37" s="48"/>
      <c r="F37" s="48"/>
      <c r="G37" s="48"/>
      <c r="H37" s="48"/>
    </row>
    <row r="38" spans="1:8" ht="17.399999999999999" x14ac:dyDescent="0.25">
      <c r="A38" s="48"/>
      <c r="B38" s="60" t="s">
        <v>16</v>
      </c>
      <c r="C38" s="53"/>
      <c r="D38" s="48"/>
      <c r="E38" s="48"/>
      <c r="F38" s="1">
        <f>'Zuschuss-Berechnung'!E22</f>
        <v>0</v>
      </c>
      <c r="G38" s="1"/>
      <c r="H38" s="48"/>
    </row>
    <row r="39" spans="1:8" ht="15.6" x14ac:dyDescent="0.25">
      <c r="A39" s="48"/>
      <c r="B39" s="48"/>
      <c r="C39" s="48"/>
      <c r="D39" s="48"/>
      <c r="E39" s="48"/>
      <c r="F39" s="48"/>
      <c r="G39" s="48"/>
      <c r="H39" s="48"/>
    </row>
    <row r="40" spans="1:8" ht="15.6" x14ac:dyDescent="0.25">
      <c r="A40" s="48"/>
      <c r="B40" s="48"/>
      <c r="C40" s="48"/>
      <c r="D40" s="48"/>
      <c r="E40" s="48"/>
      <c r="F40" s="48"/>
      <c r="G40" s="48"/>
      <c r="H40" s="48"/>
    </row>
    <row r="41" spans="1:8" ht="15.6" x14ac:dyDescent="0.25">
      <c r="A41" s="48"/>
      <c r="B41" s="55"/>
      <c r="C41" s="48"/>
      <c r="D41" s="48"/>
      <c r="E41" s="48"/>
      <c r="F41" s="48"/>
      <c r="G41" s="48"/>
      <c r="H41" s="48"/>
    </row>
    <row r="42" spans="1:8" ht="15.6" x14ac:dyDescent="0.25">
      <c r="A42" s="48"/>
      <c r="B42" s="55"/>
      <c r="C42" s="48"/>
      <c r="D42" s="48"/>
      <c r="E42" s="48"/>
      <c r="F42" s="48"/>
      <c r="G42" s="48"/>
      <c r="H42" s="48"/>
    </row>
    <row r="43" spans="1:8" ht="15.6" x14ac:dyDescent="0.25">
      <c r="A43" s="48"/>
      <c r="B43" s="46" t="s">
        <v>17</v>
      </c>
      <c r="C43" s="48"/>
      <c r="D43" s="48"/>
      <c r="E43" s="48"/>
      <c r="F43" s="48"/>
      <c r="G43" s="48"/>
      <c r="H43" s="48"/>
    </row>
    <row r="44" spans="1:8" ht="15.6" x14ac:dyDescent="0.25">
      <c r="A44" s="48"/>
      <c r="B44" s="48"/>
      <c r="C44" s="48"/>
      <c r="D44" s="48"/>
      <c r="E44" s="48"/>
      <c r="F44" s="48"/>
      <c r="G44" s="48"/>
      <c r="H44" s="48"/>
    </row>
    <row r="45" spans="1:8" x14ac:dyDescent="0.25">
      <c r="A45" s="45"/>
      <c r="B45" s="45" t="s">
        <v>52</v>
      </c>
      <c r="C45" s="45"/>
      <c r="D45" s="45"/>
      <c r="E45" s="45"/>
      <c r="F45" s="45"/>
      <c r="G45" s="45"/>
      <c r="H45" s="45"/>
    </row>
    <row r="46" spans="1:8" x14ac:dyDescent="0.25">
      <c r="A46" s="45"/>
      <c r="B46" s="61" t="s">
        <v>53</v>
      </c>
      <c r="C46" s="45"/>
      <c r="D46" s="45"/>
      <c r="E46" s="45"/>
      <c r="F46" s="45"/>
      <c r="G46" s="45"/>
      <c r="H46" s="45"/>
    </row>
    <row r="47" spans="1:8" x14ac:dyDescent="0.25">
      <c r="A47" s="45"/>
      <c r="B47" s="45"/>
      <c r="C47" s="45"/>
      <c r="D47" s="45"/>
      <c r="E47" s="45"/>
      <c r="F47" s="45"/>
      <c r="G47" s="45"/>
      <c r="H47" s="45"/>
    </row>
    <row r="48" spans="1:8" x14ac:dyDescent="0.25">
      <c r="A48" s="45"/>
      <c r="B48" s="45" t="s">
        <v>54</v>
      </c>
      <c r="C48" s="45"/>
      <c r="D48" s="45"/>
      <c r="E48" s="45"/>
      <c r="F48" s="45"/>
      <c r="G48" s="45"/>
      <c r="H48" s="45"/>
    </row>
    <row r="49" spans="1:8" x14ac:dyDescent="0.25">
      <c r="A49" s="45"/>
      <c r="B49" s="61" t="s">
        <v>55</v>
      </c>
      <c r="C49" s="45"/>
      <c r="D49" s="45"/>
      <c r="E49" s="45"/>
      <c r="F49" s="45"/>
      <c r="G49" s="45"/>
      <c r="H49" s="45"/>
    </row>
    <row r="50" spans="1:8" x14ac:dyDescent="0.25">
      <c r="A50" s="45"/>
      <c r="B50" s="45"/>
      <c r="C50" s="45"/>
      <c r="D50" s="45"/>
      <c r="E50" s="45"/>
      <c r="F50" s="45"/>
      <c r="G50" s="45"/>
      <c r="H50" s="45"/>
    </row>
  </sheetData>
  <sheetProtection password="9170" sheet="1" objects="1" scenarios="1" selectLockedCells="1"/>
  <mergeCells count="3">
    <mergeCell ref="A10:G10"/>
    <mergeCell ref="B12:G12"/>
    <mergeCell ref="F38:G38"/>
  </mergeCells>
  <pageMargins left="1.02430555555556" right="0.78749999999999998" top="0.78749999999999998" bottom="0.563194444444444" header="0.51180555555555496" footer="0.36736111111111103"/>
  <pageSetup paperSize="9" firstPageNumber="0" orientation="portrait" horizontalDpi="300" verticalDpi="300"/>
  <headerFooter>
    <oddFooter>&amp;C&amp;"Times New Roman,Standard"&amp;7&amp;D - &amp;T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Zuschuss-Berechnung</vt:lpstr>
      <vt:lpstr>_Tabelle</vt:lpstr>
      <vt:lpstr>_Berechnungen</vt:lpstr>
      <vt:lpstr>Druckformat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Berechnungs-Tool Zuschuss-Höhe für D-Lehrgänge der LMJ-RLP</dc:title>
  <dc:subject/>
  <dc:creator>Landesmusikjugend Rheinland-Pfalz</dc:creator>
  <dc:description>Mit diesem Berechnungs-Tool kann die maximale Zuschuss-Höhe anhand der vom Ausrichter (KMV) vorgegebenen Parameter berechnet werden.</dc:description>
  <cp:lastModifiedBy>Landesmusikjugend Rheinland-Pfalz</cp:lastModifiedBy>
  <cp:revision>40</cp:revision>
  <cp:lastPrinted>2019-02-11T13:28:03Z</cp:lastPrinted>
  <dcterms:created xsi:type="dcterms:W3CDTF">2019-02-07T10:03:58Z</dcterms:created>
  <dcterms:modified xsi:type="dcterms:W3CDTF">2022-05-11T10:36:07Z</dcterms:modified>
  <dc:language>de-DE</dc:language>
</cp:coreProperties>
</file>